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CF7D19-CF95-4A6E-B512-6671C13113E6}" xr6:coauthVersionLast="47" xr6:coauthVersionMax="47" xr10:uidLastSave="{00000000-0000-0000-0000-000000000000}"/>
  <bookViews>
    <workbookView xWindow="-110" yWindow="-110" windowWidth="19420" windowHeight="10420" activeTab="4" xr2:uid="{00000000-000D-0000-FFFF-FFFF00000000}"/>
  </bookViews>
  <sheets>
    <sheet name="ANOVA 資料" sheetId="1" r:id="rId1"/>
    <sheet name="ANOVA報表" sheetId="2" r:id="rId2"/>
    <sheet name="Regression 資料" sheetId="3" r:id="rId3"/>
    <sheet name="Regression 報表" sheetId="4" r:id="rId4"/>
    <sheet name="Independence Test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6" l="1"/>
  <c r="J12" i="6"/>
  <c r="J13" i="6"/>
  <c r="J11" i="6"/>
  <c r="J9" i="6"/>
  <c r="J10" i="6"/>
  <c r="J8" i="6"/>
  <c r="J6" i="6"/>
  <c r="J7" i="6"/>
  <c r="J5" i="6"/>
  <c r="J3" i="6"/>
  <c r="J4" i="6"/>
  <c r="J2" i="6"/>
  <c r="G13" i="6"/>
  <c r="G12" i="6"/>
  <c r="G11" i="6"/>
  <c r="G10" i="6"/>
  <c r="F13" i="6"/>
  <c r="E13" i="6"/>
  <c r="D13" i="6"/>
  <c r="C13" i="6"/>
  <c r="C11" i="6"/>
  <c r="D11" i="6"/>
  <c r="E11" i="6"/>
  <c r="F11" i="6"/>
  <c r="C12" i="6"/>
  <c r="D12" i="6"/>
  <c r="E12" i="6"/>
  <c r="F12" i="6"/>
  <c r="D10" i="6"/>
  <c r="E10" i="6"/>
  <c r="F10" i="6"/>
  <c r="C10" i="6"/>
  <c r="G6" i="6"/>
  <c r="G5" i="6"/>
  <c r="G4" i="6"/>
  <c r="G3" i="6"/>
  <c r="F6" i="6"/>
  <c r="E6" i="6"/>
  <c r="D6" i="6"/>
  <c r="C6" i="6"/>
</calcChain>
</file>

<file path=xl/sharedStrings.xml><?xml version="1.0" encoding="utf-8"?>
<sst xmlns="http://schemas.openxmlformats.org/spreadsheetml/2006/main" count="89" uniqueCount="63">
  <si>
    <t>北方</t>
  </si>
  <si>
    <t>北方</t>
    <phoneticPr fontId="3" type="noConversion"/>
  </si>
  <si>
    <t>中部</t>
  </si>
  <si>
    <t>中部</t>
    <phoneticPr fontId="3" type="noConversion"/>
  </si>
  <si>
    <t>南方</t>
  </si>
  <si>
    <t>南方</t>
    <phoneticPr fontId="3" type="noConversion"/>
  </si>
  <si>
    <t>西方</t>
  </si>
  <si>
    <t>西方</t>
    <phoneticPr fontId="3" type="noConversion"/>
  </si>
  <si>
    <t>單因子變異數分析</t>
  </si>
  <si>
    <t>摘要</t>
  </si>
  <si>
    <t>組</t>
  </si>
  <si>
    <t>個數</t>
  </si>
  <si>
    <t>總和</t>
  </si>
  <si>
    <t>平均</t>
  </si>
  <si>
    <t>變異數</t>
  </si>
  <si>
    <t>ANOVA</t>
  </si>
  <si>
    <t>變源</t>
  </si>
  <si>
    <t>SS</t>
  </si>
  <si>
    <t>自由度</t>
  </si>
  <si>
    <t>MS</t>
  </si>
  <si>
    <t>F</t>
  </si>
  <si>
    <t>P-值</t>
  </si>
  <si>
    <t>臨界值</t>
  </si>
  <si>
    <t>組間</t>
  </si>
  <si>
    <t>組內</t>
  </si>
  <si>
    <t>區域</t>
  </si>
  <si>
    <t>區域</t>
    <phoneticPr fontId="3" type="noConversion"/>
  </si>
  <si>
    <t>價格</t>
    <phoneticPr fontId="3" type="noConversion"/>
  </si>
  <si>
    <t>摘要輸出</t>
  </si>
  <si>
    <t>迴歸統計</t>
  </si>
  <si>
    <t>R 的倍數</t>
  </si>
  <si>
    <t>R 平方</t>
  </si>
  <si>
    <t>調整的 R 平方</t>
  </si>
  <si>
    <t>標準誤</t>
  </si>
  <si>
    <t>觀察值個數</t>
  </si>
  <si>
    <t>迴歸</t>
  </si>
  <si>
    <t>殘差</t>
  </si>
  <si>
    <t>截距</t>
  </si>
  <si>
    <t>顯著值</t>
  </si>
  <si>
    <t>係數</t>
  </si>
  <si>
    <t>t 統計</t>
  </si>
  <si>
    <t>下限 95%</t>
  </si>
  <si>
    <t>上限 95%</t>
  </si>
  <si>
    <t>下限 95.0%</t>
  </si>
  <si>
    <t>上限 95.0%</t>
  </si>
  <si>
    <t>殘差輸出</t>
  </si>
  <si>
    <t>觀察值</t>
  </si>
  <si>
    <t>預測為 價格</t>
  </si>
  <si>
    <t>合計</t>
    <phoneticPr fontId="3" type="noConversion"/>
  </si>
  <si>
    <t>觀察值</t>
    <phoneticPr fontId="3" type="noConversion"/>
  </si>
  <si>
    <t>檢定統計量</t>
    <phoneticPr fontId="3" type="noConversion"/>
  </si>
  <si>
    <t>加總為</t>
    <phoneticPr fontId="3" type="noConversion"/>
  </si>
  <si>
    <t>項目</t>
    <phoneticPr fontId="3" type="noConversion"/>
  </si>
  <si>
    <t>貸款者</t>
    <phoneticPr fontId="3" type="noConversion"/>
  </si>
  <si>
    <t>家庭所得</t>
    <phoneticPr fontId="3" type="noConversion"/>
  </si>
  <si>
    <t>少於35,000</t>
    <phoneticPr fontId="3" type="noConversion"/>
  </si>
  <si>
    <t>35,000~100,000</t>
    <phoneticPr fontId="3" type="noConversion"/>
  </si>
  <si>
    <t>大於100000</t>
    <phoneticPr fontId="3" type="noConversion"/>
  </si>
  <si>
    <t>只有學生</t>
    <phoneticPr fontId="3" type="noConversion"/>
  </si>
  <si>
    <t>只有家長</t>
    <phoneticPr fontId="3" type="noConversion"/>
  </si>
  <si>
    <t>兩個都有</t>
    <phoneticPr fontId="3" type="noConversion"/>
  </si>
  <si>
    <t>兩個均無</t>
    <phoneticPr fontId="3" type="noConversion"/>
  </si>
  <si>
    <t>理論值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</si>
</sst>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0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b/>
      <sz val="11"/>
      <color theme="3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1"/>
      <color theme="3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2"/>
      <color rgb="FF3F3F3F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/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5" tint="-0.249977111117893"/>
      </right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5" tint="-0.249977111117893"/>
      </right>
      <top style="thin">
        <color theme="4" tint="-0.24994659260841701"/>
      </top>
      <bottom/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4" tint="-0.249977111117893"/>
      </bottom>
      <diagonal/>
    </border>
    <border>
      <left/>
      <right style="thin">
        <color theme="5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5" tint="-0.249977111117893"/>
      </right>
      <top style="thin">
        <color theme="4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5" tint="-0.249977111117893"/>
      </left>
      <right/>
      <top/>
      <bottom style="thin">
        <color theme="4" tint="-0.24994659260841701"/>
      </bottom>
      <diagonal/>
    </border>
    <border>
      <left style="thin">
        <color theme="5" tint="-0.249977111117893"/>
      </left>
      <right/>
      <top style="thin">
        <color theme="4" tint="-0.24994659260841701"/>
      </top>
      <bottom style="thin">
        <color theme="5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5" tint="-0.249977111117893"/>
      </right>
      <top/>
      <bottom/>
      <diagonal/>
    </border>
    <border>
      <left/>
      <right style="thin">
        <color theme="4" tint="-0.249977111117893"/>
      </right>
      <top style="thin">
        <color theme="5" tint="-0.249977111117893"/>
      </top>
      <bottom/>
      <diagonal/>
    </border>
    <border>
      <left style="thin">
        <color theme="4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</borders>
  <cellStyleXfs count="6">
    <xf numFmtId="0" fontId="0" fillId="0" borderId="0"/>
    <xf numFmtId="0" fontId="2" fillId="0" borderId="1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4" borderId="7" applyNumberFormat="0" applyAlignment="0" applyProtection="0">
      <alignment vertical="center"/>
    </xf>
  </cellStyleXfs>
  <cellXfs count="59">
    <xf numFmtId="0" fontId="0" fillId="0" borderId="0" xfId="0"/>
    <xf numFmtId="0" fontId="0" fillId="0" borderId="5" xfId="0" applyBorder="1"/>
    <xf numFmtId="0" fontId="6" fillId="3" borderId="1" xfId="1" applyFont="1" applyFill="1" applyAlignment="1"/>
    <xf numFmtId="0" fontId="7" fillId="3" borderId="0" xfId="3" applyFont="1" applyAlignment="1"/>
    <xf numFmtId="0" fontId="7" fillId="3" borderId="3" xfId="3" applyFont="1" applyBorder="1" applyAlignment="1">
      <alignment horizontal="center"/>
    </xf>
    <xf numFmtId="0" fontId="7" fillId="3" borderId="0" xfId="3" applyFont="1" applyBorder="1" applyAlignment="1"/>
    <xf numFmtId="0" fontId="7" fillId="3" borderId="2" xfId="3" applyFont="1" applyBorder="1" applyAlignment="1"/>
    <xf numFmtId="0" fontId="5" fillId="2" borderId="0" xfId="2" applyFont="1" applyAlignment="1">
      <alignment horizontal="center" vertical="center"/>
    </xf>
    <xf numFmtId="0" fontId="4" fillId="2" borderId="4" xfId="2" applyFont="1" applyBorder="1" applyAlignment="1">
      <alignment horizontal="center" vertical="center"/>
    </xf>
    <xf numFmtId="0" fontId="5" fillId="2" borderId="0" xfId="2" applyFont="1" applyAlignment="1">
      <alignment horizontal="center"/>
    </xf>
    <xf numFmtId="0" fontId="0" fillId="0" borderId="0" xfId="0" applyBorder="1"/>
    <xf numFmtId="0" fontId="4" fillId="2" borderId="4" xfId="2" applyFont="1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3" xfId="0" applyFont="1" applyFill="1" applyBorder="1" applyAlignment="1">
      <alignment horizontal="center"/>
    </xf>
    <xf numFmtId="0" fontId="10" fillId="2" borderId="6" xfId="4" applyFont="1" applyFill="1" applyAlignment="1"/>
    <xf numFmtId="0" fontId="5" fillId="2" borderId="0" xfId="2" applyFont="1" applyAlignment="1"/>
    <xf numFmtId="0" fontId="5" fillId="2" borderId="3" xfId="2" applyFont="1" applyBorder="1" applyAlignment="1">
      <alignment horizontal="centerContinuous"/>
    </xf>
    <xf numFmtId="0" fontId="5" fillId="2" borderId="0" xfId="2" applyFont="1" applyBorder="1" applyAlignment="1"/>
    <xf numFmtId="0" fontId="5" fillId="2" borderId="2" xfId="2" applyFont="1" applyBorder="1" applyAlignment="1"/>
    <xf numFmtId="0" fontId="5" fillId="2" borderId="3" xfId="2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4" borderId="7" xfId="5" applyFont="1" applyAlignment="1">
      <alignment horizontal="center" vertical="center"/>
    </xf>
    <xf numFmtId="0" fontId="12" fillId="4" borderId="7" xfId="5" applyFont="1" applyAlignment="1">
      <alignment horizontal="center" vertical="center"/>
    </xf>
    <xf numFmtId="0" fontId="4" fillId="2" borderId="8" xfId="2" applyFont="1" applyBorder="1" applyAlignment="1">
      <alignment horizontal="center" vertical="center"/>
    </xf>
    <xf numFmtId="0" fontId="4" fillId="2" borderId="12" xfId="2" applyFont="1" applyBorder="1" applyAlignment="1">
      <alignment horizontal="center" vertical="center"/>
    </xf>
    <xf numFmtId="3" fontId="4" fillId="2" borderId="8" xfId="2" applyNumberFormat="1" applyFont="1" applyBorder="1" applyAlignment="1">
      <alignment horizontal="center" vertical="center"/>
    </xf>
    <xf numFmtId="0" fontId="5" fillId="2" borderId="0" xfId="2" applyFont="1" applyBorder="1" applyAlignment="1">
      <alignment horizontal="center" vertical="center"/>
    </xf>
    <xf numFmtId="0" fontId="4" fillId="2" borderId="13" xfId="2" applyFont="1" applyBorder="1" applyAlignment="1">
      <alignment horizontal="center" vertical="center"/>
    </xf>
    <xf numFmtId="0" fontId="4" fillId="2" borderId="14" xfId="2" applyFont="1" applyBorder="1" applyAlignment="1">
      <alignment horizontal="center" vertical="center"/>
    </xf>
    <xf numFmtId="0" fontId="4" fillId="2" borderId="15" xfId="2" applyFont="1" applyBorder="1" applyAlignment="1">
      <alignment horizontal="center" vertical="center"/>
    </xf>
    <xf numFmtId="0" fontId="4" fillId="2" borderId="16" xfId="2" applyFont="1" applyBorder="1" applyAlignment="1">
      <alignment horizontal="center" vertical="center"/>
    </xf>
    <xf numFmtId="0" fontId="4" fillId="2" borderId="17" xfId="2" applyFont="1" applyBorder="1" applyAlignment="1">
      <alignment horizontal="center" vertical="center"/>
    </xf>
    <xf numFmtId="0" fontId="4" fillId="2" borderId="18" xfId="2" applyFont="1" applyBorder="1" applyAlignment="1">
      <alignment horizontal="center" vertical="center"/>
    </xf>
    <xf numFmtId="0" fontId="4" fillId="2" borderId="19" xfId="2" applyFont="1" applyBorder="1" applyAlignment="1">
      <alignment horizontal="center" vertical="center"/>
    </xf>
    <xf numFmtId="0" fontId="4" fillId="2" borderId="20" xfId="2" applyFont="1" applyBorder="1" applyAlignment="1">
      <alignment horizontal="center" vertical="center"/>
    </xf>
    <xf numFmtId="0" fontId="4" fillId="2" borderId="21" xfId="2" applyFont="1" applyBorder="1" applyAlignment="1">
      <alignment horizontal="center" vertical="center"/>
    </xf>
    <xf numFmtId="0" fontId="4" fillId="2" borderId="21" xfId="2" applyFont="1" applyBorder="1" applyAlignment="1">
      <alignment horizontal="center" vertical="center"/>
    </xf>
    <xf numFmtId="0" fontId="4" fillId="2" borderId="22" xfId="2" applyFont="1" applyBorder="1" applyAlignment="1">
      <alignment horizontal="center" vertical="center"/>
    </xf>
    <xf numFmtId="0" fontId="4" fillId="5" borderId="17" xfId="2" applyFont="1" applyFill="1" applyBorder="1" applyAlignment="1">
      <alignment horizontal="center" vertical="center"/>
    </xf>
    <xf numFmtId="0" fontId="4" fillId="5" borderId="23" xfId="2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/>
    </xf>
    <xf numFmtId="0" fontId="4" fillId="5" borderId="25" xfId="2" applyFont="1" applyFill="1" applyBorder="1" applyAlignment="1">
      <alignment horizontal="center" vertical="center"/>
    </xf>
    <xf numFmtId="0" fontId="4" fillId="5" borderId="29" xfId="2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/>
    </xf>
    <xf numFmtId="3" fontId="4" fillId="5" borderId="9" xfId="2" applyNumberFormat="1" applyFont="1" applyFill="1" applyBorder="1" applyAlignment="1">
      <alignment horizontal="center" vertical="center"/>
    </xf>
    <xf numFmtId="0" fontId="4" fillId="5" borderId="30" xfId="2" applyFont="1" applyFill="1" applyBorder="1" applyAlignment="1">
      <alignment horizontal="center" vertical="center"/>
    </xf>
    <xf numFmtId="0" fontId="4" fillId="5" borderId="31" xfId="2" applyFont="1" applyFill="1" applyBorder="1" applyAlignment="1">
      <alignment horizontal="center" vertical="center"/>
    </xf>
    <xf numFmtId="0" fontId="4" fillId="5" borderId="32" xfId="2" applyFont="1" applyFill="1" applyBorder="1" applyAlignment="1">
      <alignment horizontal="center" vertical="center"/>
    </xf>
    <xf numFmtId="0" fontId="4" fillId="5" borderId="33" xfId="2" applyFont="1" applyFill="1" applyBorder="1" applyAlignment="1">
      <alignment horizontal="center" vertical="center"/>
    </xf>
    <xf numFmtId="0" fontId="4" fillId="5" borderId="34" xfId="2" applyFont="1" applyFill="1" applyBorder="1" applyAlignment="1">
      <alignment horizontal="center" vertical="center"/>
    </xf>
    <xf numFmtId="0" fontId="4" fillId="5" borderId="10" xfId="2" applyFont="1" applyFill="1" applyBorder="1" applyAlignment="1">
      <alignment horizontal="center" vertical="center"/>
    </xf>
    <xf numFmtId="0" fontId="4" fillId="5" borderId="11" xfId="2" applyFont="1" applyFill="1" applyBorder="1" applyAlignment="1">
      <alignment horizontal="center" vertical="center"/>
    </xf>
    <xf numFmtId="0" fontId="4" fillId="5" borderId="35" xfId="2" applyFont="1" applyFill="1" applyBorder="1" applyAlignment="1">
      <alignment horizontal="center" vertical="center"/>
    </xf>
    <xf numFmtId="0" fontId="4" fillId="5" borderId="36" xfId="2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4" fillId="5" borderId="26" xfId="2" applyFont="1" applyFill="1" applyBorder="1" applyAlignment="1">
      <alignment horizontal="center" vertical="center"/>
    </xf>
    <xf numFmtId="0" fontId="4" fillId="5" borderId="27" xfId="2" applyFont="1" applyFill="1" applyBorder="1" applyAlignment="1">
      <alignment horizontal="center" vertical="center"/>
    </xf>
    <xf numFmtId="0" fontId="4" fillId="5" borderId="28" xfId="2" applyFont="1" applyFill="1" applyBorder="1" applyAlignment="1">
      <alignment horizontal="center" vertical="center"/>
    </xf>
  </cellXfs>
  <cellStyles count="6">
    <cellStyle name="20% - 輔色1" xfId="2" builtinId="30"/>
    <cellStyle name="20% - 輔色5" xfId="3" builtinId="46"/>
    <cellStyle name="一般" xfId="0" builtinId="0"/>
    <cellStyle name="合計" xfId="1" builtinId="25"/>
    <cellStyle name="標題 3" xfId="4" builtinId="18"/>
    <cellStyle name="輸出" xfId="5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區域 殘差圖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'Regression 資料'!$A$2:$A$19</c:f>
              <c:numCache>
                <c:formatCode>General</c:formatCode>
                <c:ptCount val="18"/>
                <c:pt idx="0">
                  <c:v>650</c:v>
                </c:pt>
                <c:pt idx="1">
                  <c:v>669</c:v>
                </c:pt>
                <c:pt idx="2">
                  <c:v>529</c:v>
                </c:pt>
                <c:pt idx="3">
                  <c:v>725</c:v>
                </c:pt>
                <c:pt idx="4">
                  <c:v>844</c:v>
                </c:pt>
                <c:pt idx="5">
                  <c:v>445</c:v>
                </c:pt>
                <c:pt idx="6">
                  <c:v>669</c:v>
                </c:pt>
                <c:pt idx="7">
                  <c:v>844</c:v>
                </c:pt>
                <c:pt idx="8">
                  <c:v>740</c:v>
                </c:pt>
                <c:pt idx="9">
                  <c:v>529</c:v>
                </c:pt>
                <c:pt idx="10">
                  <c:v>450</c:v>
                </c:pt>
                <c:pt idx="11">
                  <c:v>644</c:v>
                </c:pt>
                <c:pt idx="12">
                  <c:v>600</c:v>
                </c:pt>
                <c:pt idx="13">
                  <c:v>575</c:v>
                </c:pt>
                <c:pt idx="14">
                  <c:v>998</c:v>
                </c:pt>
                <c:pt idx="15">
                  <c:v>529</c:v>
                </c:pt>
                <c:pt idx="16">
                  <c:v>265</c:v>
                </c:pt>
                <c:pt idx="17">
                  <c:v>530</c:v>
                </c:pt>
              </c:numCache>
            </c:numRef>
          </c:xVal>
          <c:yVal>
            <c:numRef>
              <c:f>'Regression 報表'!$C$25:$C$42</c:f>
              <c:numCache>
                <c:formatCode>General</c:formatCode>
                <c:ptCount val="18"/>
                <c:pt idx="0">
                  <c:v>-515.19887506458963</c:v>
                </c:pt>
                <c:pt idx="1">
                  <c:v>-9.5558971551049581</c:v>
                </c:pt>
                <c:pt idx="2">
                  <c:v>117.28531824869174</c:v>
                </c:pt>
                <c:pt idx="3">
                  <c:v>-465.2923833166235</c:v>
                </c:pt>
                <c:pt idx="4">
                  <c:v>481.89258359014957</c:v>
                </c:pt>
                <c:pt idx="5">
                  <c:v>1.3900474909694367</c:v>
                </c:pt>
                <c:pt idx="6">
                  <c:v>590.44410284489504</c:v>
                </c:pt>
                <c:pt idx="7">
                  <c:v>-218.10741640985043</c:v>
                </c:pt>
                <c:pt idx="8">
                  <c:v>-500.31108496703018</c:v>
                </c:pt>
                <c:pt idx="9">
                  <c:v>217.28531824869174</c:v>
                </c:pt>
                <c:pt idx="10">
                  <c:v>201.71714694083403</c:v>
                </c:pt>
                <c:pt idx="11">
                  <c:v>-151.191394404427</c:v>
                </c:pt>
                <c:pt idx="12">
                  <c:v>-278.46986956323371</c:v>
                </c:pt>
                <c:pt idx="13">
                  <c:v>-190.10536681255576</c:v>
                </c:pt>
                <c:pt idx="14">
                  <c:v>522.36724664597318</c:v>
                </c:pt>
                <c:pt idx="15">
                  <c:v>137.28531824869174</c:v>
                </c:pt>
                <c:pt idx="16">
                  <c:v>333.61446729585077</c:v>
                </c:pt>
                <c:pt idx="17">
                  <c:v>-275.04926186133548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288-4AD9-9BAE-4AFAC128C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2563024"/>
        <c:axId val="1412559280"/>
      </c:scatterChart>
      <c:valAx>
        <c:axId val="1412563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區域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12559280"/>
        <c:crosses val="autoZero"/>
        <c:crossBetween val="midCat"/>
      </c:valAx>
      <c:valAx>
        <c:axId val="14125592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殘差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12563024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區域 樣本迴歸線圖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價格</c:v>
          </c:tx>
          <c:spPr>
            <a:ln w="19050">
              <a:noFill/>
            </a:ln>
          </c:spPr>
          <c:xVal>
            <c:numRef>
              <c:f>'Regression 資料'!$A$2:$A$19</c:f>
              <c:numCache>
                <c:formatCode>General</c:formatCode>
                <c:ptCount val="18"/>
                <c:pt idx="0">
                  <c:v>650</c:v>
                </c:pt>
                <c:pt idx="1">
                  <c:v>669</c:v>
                </c:pt>
                <c:pt idx="2">
                  <c:v>529</c:v>
                </c:pt>
                <c:pt idx="3">
                  <c:v>725</c:v>
                </c:pt>
                <c:pt idx="4">
                  <c:v>844</c:v>
                </c:pt>
                <c:pt idx="5">
                  <c:v>445</c:v>
                </c:pt>
                <c:pt idx="6">
                  <c:v>669</c:v>
                </c:pt>
                <c:pt idx="7">
                  <c:v>844</c:v>
                </c:pt>
                <c:pt idx="8">
                  <c:v>740</c:v>
                </c:pt>
                <c:pt idx="9">
                  <c:v>529</c:v>
                </c:pt>
                <c:pt idx="10">
                  <c:v>450</c:v>
                </c:pt>
                <c:pt idx="11">
                  <c:v>644</c:v>
                </c:pt>
                <c:pt idx="12">
                  <c:v>600</c:v>
                </c:pt>
                <c:pt idx="13">
                  <c:v>575</c:v>
                </c:pt>
                <c:pt idx="14">
                  <c:v>998</c:v>
                </c:pt>
                <c:pt idx="15">
                  <c:v>529</c:v>
                </c:pt>
                <c:pt idx="16">
                  <c:v>265</c:v>
                </c:pt>
                <c:pt idx="17">
                  <c:v>530</c:v>
                </c:pt>
              </c:numCache>
            </c:numRef>
          </c:xVal>
          <c:yVal>
            <c:numRef>
              <c:f>'Regression 資料'!$B$2:$B$19</c:f>
              <c:numCache>
                <c:formatCode>General</c:formatCode>
                <c:ptCount val="18"/>
                <c:pt idx="0">
                  <c:v>149</c:v>
                </c:pt>
                <c:pt idx="1">
                  <c:v>699</c:v>
                </c:pt>
                <c:pt idx="2">
                  <c:v>499</c:v>
                </c:pt>
                <c:pt idx="3">
                  <c:v>374</c:v>
                </c:pt>
                <c:pt idx="4">
                  <c:v>1599</c:v>
                </c:pt>
                <c:pt idx="5">
                  <c:v>187</c:v>
                </c:pt>
                <c:pt idx="6">
                  <c:v>1299</c:v>
                </c:pt>
                <c:pt idx="7">
                  <c:v>899</c:v>
                </c:pt>
                <c:pt idx="8">
                  <c:v>374</c:v>
                </c:pt>
                <c:pt idx="9">
                  <c:v>599</c:v>
                </c:pt>
                <c:pt idx="10">
                  <c:v>399</c:v>
                </c:pt>
                <c:pt idx="11">
                  <c:v>499</c:v>
                </c:pt>
                <c:pt idx="12">
                  <c:v>269</c:v>
                </c:pt>
                <c:pt idx="13">
                  <c:v>299</c:v>
                </c:pt>
                <c:pt idx="14">
                  <c:v>1999</c:v>
                </c:pt>
                <c:pt idx="15">
                  <c:v>519</c:v>
                </c:pt>
                <c:pt idx="16">
                  <c:v>99</c:v>
                </c:pt>
                <c:pt idx="17">
                  <c:v>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72D-4528-95A4-F9B355F3C8C0}"/>
            </c:ext>
          </c:extLst>
        </c:ser>
        <c:ser>
          <c:idx val="1"/>
          <c:order val="1"/>
          <c:tx>
            <c:v>預測為 價格</c:v>
          </c:tx>
          <c:spPr>
            <a:ln w="19050">
              <a:noFill/>
            </a:ln>
          </c:spPr>
          <c:xVal>
            <c:numRef>
              <c:f>'Regression 資料'!$A$2:$A$19</c:f>
              <c:numCache>
                <c:formatCode>General</c:formatCode>
                <c:ptCount val="18"/>
                <c:pt idx="0">
                  <c:v>650</c:v>
                </c:pt>
                <c:pt idx="1">
                  <c:v>669</c:v>
                </c:pt>
                <c:pt idx="2">
                  <c:v>529</c:v>
                </c:pt>
                <c:pt idx="3">
                  <c:v>725</c:v>
                </c:pt>
                <c:pt idx="4">
                  <c:v>844</c:v>
                </c:pt>
                <c:pt idx="5">
                  <c:v>445</c:v>
                </c:pt>
                <c:pt idx="6">
                  <c:v>669</c:v>
                </c:pt>
                <c:pt idx="7">
                  <c:v>844</c:v>
                </c:pt>
                <c:pt idx="8">
                  <c:v>740</c:v>
                </c:pt>
                <c:pt idx="9">
                  <c:v>529</c:v>
                </c:pt>
                <c:pt idx="10">
                  <c:v>450</c:v>
                </c:pt>
                <c:pt idx="11">
                  <c:v>644</c:v>
                </c:pt>
                <c:pt idx="12">
                  <c:v>600</c:v>
                </c:pt>
                <c:pt idx="13">
                  <c:v>575</c:v>
                </c:pt>
                <c:pt idx="14">
                  <c:v>998</c:v>
                </c:pt>
                <c:pt idx="15">
                  <c:v>529</c:v>
                </c:pt>
                <c:pt idx="16">
                  <c:v>265</c:v>
                </c:pt>
                <c:pt idx="17">
                  <c:v>530</c:v>
                </c:pt>
              </c:numCache>
            </c:numRef>
          </c:xVal>
          <c:yVal>
            <c:numRef>
              <c:f>'Regression 報表'!$B$25:$B$42</c:f>
              <c:numCache>
                <c:formatCode>General</c:formatCode>
                <c:ptCount val="18"/>
                <c:pt idx="0">
                  <c:v>664.19887506458963</c:v>
                </c:pt>
                <c:pt idx="1">
                  <c:v>708.55589715510496</c:v>
                </c:pt>
                <c:pt idx="2">
                  <c:v>381.71468175130826</c:v>
                </c:pt>
                <c:pt idx="3">
                  <c:v>839.2923833166235</c:v>
                </c:pt>
                <c:pt idx="4">
                  <c:v>1117.1074164098504</c:v>
                </c:pt>
                <c:pt idx="5">
                  <c:v>185.60995250903056</c:v>
                </c:pt>
                <c:pt idx="6">
                  <c:v>708.55589715510496</c:v>
                </c:pt>
                <c:pt idx="7">
                  <c:v>1117.1074164098504</c:v>
                </c:pt>
                <c:pt idx="8">
                  <c:v>874.31108496703018</c:v>
                </c:pt>
                <c:pt idx="9">
                  <c:v>381.71468175130826</c:v>
                </c:pt>
                <c:pt idx="10">
                  <c:v>197.28285305916597</c:v>
                </c:pt>
                <c:pt idx="11">
                  <c:v>650.191394404427</c:v>
                </c:pt>
                <c:pt idx="12">
                  <c:v>547.46986956323371</c:v>
                </c:pt>
                <c:pt idx="13">
                  <c:v>489.10536681255576</c:v>
                </c:pt>
                <c:pt idx="14">
                  <c:v>1476.6327533540268</c:v>
                </c:pt>
                <c:pt idx="15">
                  <c:v>381.71468175130826</c:v>
                </c:pt>
                <c:pt idx="16">
                  <c:v>-234.61446729585077</c:v>
                </c:pt>
                <c:pt idx="17">
                  <c:v>384.04926186133548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72D-4528-95A4-F9B355F3C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2563024"/>
        <c:axId val="1412556368"/>
      </c:scatterChart>
      <c:valAx>
        <c:axId val="1412563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區域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12556368"/>
        <c:crosses val="autoZero"/>
        <c:crossBetween val="midCat"/>
      </c:valAx>
      <c:valAx>
        <c:axId val="14125563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價格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12563024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412750</xdr:colOff>
      <xdr:row>0</xdr:row>
      <xdr:rowOff>139700</xdr:rowOff>
    </xdr:from>
    <xdr:to>
      <xdr:col>15</xdr:col>
      <xdr:colOff>412750</xdr:colOff>
      <xdr:row>10</xdr:row>
      <xdr:rowOff>139700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EE23C2D2-02E6-4A0A-8EDE-4AC95816E4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419100</xdr:colOff>
      <xdr:row>10</xdr:row>
      <xdr:rowOff>165100</xdr:rowOff>
    </xdr:from>
    <xdr:to>
      <xdr:col>15</xdr:col>
      <xdr:colOff>419100</xdr:colOff>
      <xdr:row>20</xdr:row>
      <xdr:rowOff>158750</xdr:rowOff>
    </xdr:to>
    <xdr:graphicFrame macro="">
      <xdr:nvGraphicFramePr>
        <xdr:cNvPr id="3" name="圖表 2">
          <a:extLst>
            <a:ext uri="{FF2B5EF4-FFF2-40B4-BE49-F238E27FC236}">
              <a16:creationId xmlns:a16="http://schemas.microsoft.com/office/drawing/2014/main" id="{8E2C1322-629C-449B-A005-E44B1FFC1B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workbookViewId="0">
      <selection sqref="A1:D9"/>
    </sheetView>
  </sheetViews>
  <sheetFormatPr defaultRowHeight="14.5" x14ac:dyDescent="0.3"/>
  <cols>
    <col min="6" max="9" width="13" bestFit="1" customWidth="1"/>
  </cols>
  <sheetData>
    <row r="1" spans="1:5" ht="16" x14ac:dyDescent="0.3">
      <c r="A1" s="8" t="s">
        <v>1</v>
      </c>
      <c r="B1" s="8" t="s">
        <v>3</v>
      </c>
      <c r="C1" s="8" t="s">
        <v>5</v>
      </c>
      <c r="D1" s="8" t="s">
        <v>7</v>
      </c>
    </row>
    <row r="2" spans="1:5" ht="15.5" x14ac:dyDescent="0.3">
      <c r="A2" s="7">
        <v>1608</v>
      </c>
      <c r="B2" s="7">
        <v>449</v>
      </c>
      <c r="C2" s="7">
        <v>509</v>
      </c>
      <c r="D2" s="7">
        <v>591</v>
      </c>
    </row>
    <row r="3" spans="1:5" ht="15.5" x14ac:dyDescent="0.3">
      <c r="A3" s="7">
        <v>779</v>
      </c>
      <c r="B3" s="7">
        <v>1036</v>
      </c>
      <c r="C3" s="7">
        <v>394</v>
      </c>
      <c r="D3" s="7">
        <v>504</v>
      </c>
    </row>
    <row r="4" spans="1:5" ht="15.5" x14ac:dyDescent="0.3">
      <c r="A4" s="7">
        <v>964</v>
      </c>
      <c r="B4" s="7">
        <v>665</v>
      </c>
      <c r="C4" s="7">
        <v>769</v>
      </c>
      <c r="D4" s="7">
        <v>1011</v>
      </c>
    </row>
    <row r="5" spans="1:5" ht="15.5" x14ac:dyDescent="0.3">
      <c r="A5" s="7">
        <v>1303</v>
      </c>
      <c r="B5" s="7">
        <v>1213</v>
      </c>
      <c r="C5" s="7">
        <v>753</v>
      </c>
      <c r="D5" s="7">
        <v>463</v>
      </c>
      <c r="E5" s="1"/>
    </row>
    <row r="6" spans="1:5" ht="15.5" x14ac:dyDescent="0.3">
      <c r="A6" s="7">
        <v>1143</v>
      </c>
      <c r="B6" s="7">
        <v>921</v>
      </c>
      <c r="C6" s="7">
        <v>931</v>
      </c>
      <c r="D6" s="7">
        <v>271</v>
      </c>
    </row>
    <row r="7" spans="1:5" ht="15.5" x14ac:dyDescent="0.3">
      <c r="A7" s="7">
        <v>1695</v>
      </c>
      <c r="B7" s="7">
        <v>1393</v>
      </c>
      <c r="C7" s="7">
        <v>574</v>
      </c>
      <c r="D7" s="7">
        <v>324</v>
      </c>
    </row>
    <row r="8" spans="1:5" ht="15.5" x14ac:dyDescent="0.3">
      <c r="A8" s="7">
        <v>785</v>
      </c>
      <c r="B8" s="7">
        <v>926</v>
      </c>
      <c r="C8" s="7">
        <v>526</v>
      </c>
      <c r="D8" s="7">
        <v>515</v>
      </c>
    </row>
    <row r="9" spans="1:5" ht="15.5" x14ac:dyDescent="0.3">
      <c r="A9" s="7">
        <v>778</v>
      </c>
      <c r="B9" s="7">
        <v>866</v>
      </c>
      <c r="C9" s="7">
        <v>1096</v>
      </c>
      <c r="D9" s="7">
        <v>599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5B05-6C86-413B-8D74-B1FF1A6F1571}">
  <dimension ref="A1:G16"/>
  <sheetViews>
    <sheetView workbookViewId="0">
      <selection activeCell="E20" sqref="E20"/>
    </sheetView>
  </sheetViews>
  <sheetFormatPr defaultRowHeight="14.5" x14ac:dyDescent="0.3"/>
  <cols>
    <col min="2" max="2" width="13.59765625" bestFit="1" customWidth="1"/>
    <col min="3" max="3" width="8.8984375" bestFit="1" customWidth="1"/>
    <col min="4" max="5" width="12.19921875" bestFit="1" customWidth="1"/>
    <col min="6" max="7" width="8.8984375" bestFit="1" customWidth="1"/>
  </cols>
  <sheetData>
    <row r="1" spans="1:7" ht="15" thickBot="1" x14ac:dyDescent="0.35">
      <c r="A1" s="2" t="s">
        <v>8</v>
      </c>
      <c r="B1" s="2"/>
      <c r="C1" s="2"/>
      <c r="D1" s="2"/>
      <c r="E1" s="2"/>
      <c r="F1" s="2"/>
      <c r="G1" s="2"/>
    </row>
    <row r="2" spans="1:7" ht="15" thickTop="1" x14ac:dyDescent="0.3">
      <c r="A2" s="3"/>
      <c r="B2" s="3"/>
      <c r="C2" s="3"/>
      <c r="D2" s="3"/>
      <c r="E2" s="3"/>
      <c r="F2" s="3"/>
      <c r="G2" s="3"/>
    </row>
    <row r="3" spans="1:7" ht="15" thickBot="1" x14ac:dyDescent="0.35">
      <c r="A3" s="3" t="s">
        <v>9</v>
      </c>
      <c r="B3" s="3"/>
      <c r="C3" s="3"/>
      <c r="D3" s="3"/>
      <c r="E3" s="3"/>
      <c r="F3" s="3"/>
      <c r="G3" s="3"/>
    </row>
    <row r="4" spans="1:7" x14ac:dyDescent="0.3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3"/>
      <c r="G4" s="3"/>
    </row>
    <row r="5" spans="1:7" x14ac:dyDescent="0.3">
      <c r="A5" s="5" t="s">
        <v>0</v>
      </c>
      <c r="B5" s="5">
        <v>8</v>
      </c>
      <c r="C5" s="5">
        <v>9055</v>
      </c>
      <c r="D5" s="5">
        <v>1131.875</v>
      </c>
      <c r="E5" s="5">
        <v>138780.69642857142</v>
      </c>
      <c r="F5" s="3"/>
      <c r="G5" s="3"/>
    </row>
    <row r="6" spans="1:7" x14ac:dyDescent="0.3">
      <c r="A6" s="5" t="s">
        <v>2</v>
      </c>
      <c r="B6" s="5">
        <v>8</v>
      </c>
      <c r="C6" s="5">
        <v>7469</v>
      </c>
      <c r="D6" s="5">
        <v>933.625</v>
      </c>
      <c r="E6" s="5">
        <v>87338.267857142855</v>
      </c>
      <c r="F6" s="3"/>
      <c r="G6" s="3"/>
    </row>
    <row r="7" spans="1:7" x14ac:dyDescent="0.3">
      <c r="A7" s="5" t="s">
        <v>4</v>
      </c>
      <c r="B7" s="5">
        <v>8</v>
      </c>
      <c r="C7" s="5">
        <v>5552</v>
      </c>
      <c r="D7" s="5">
        <v>694</v>
      </c>
      <c r="E7" s="5">
        <v>56246.857142857145</v>
      </c>
      <c r="F7" s="3"/>
      <c r="G7" s="3"/>
    </row>
    <row r="8" spans="1:7" ht="15" thickBot="1" x14ac:dyDescent="0.35">
      <c r="A8" s="6" t="s">
        <v>6</v>
      </c>
      <c r="B8" s="6">
        <v>8</v>
      </c>
      <c r="C8" s="6">
        <v>4278</v>
      </c>
      <c r="D8" s="6">
        <v>534.75</v>
      </c>
      <c r="E8" s="6">
        <v>50652.785714285717</v>
      </c>
      <c r="F8" s="3"/>
      <c r="G8" s="3"/>
    </row>
    <row r="9" spans="1:7" x14ac:dyDescent="0.3">
      <c r="A9" s="3"/>
      <c r="B9" s="3"/>
      <c r="C9" s="3"/>
      <c r="D9" s="3"/>
      <c r="E9" s="3"/>
      <c r="F9" s="3"/>
      <c r="G9" s="3"/>
    </row>
    <row r="10" spans="1:7" x14ac:dyDescent="0.3">
      <c r="A10" s="3"/>
      <c r="B10" s="3"/>
      <c r="C10" s="3"/>
      <c r="D10" s="3"/>
      <c r="E10" s="3"/>
      <c r="F10" s="3"/>
      <c r="G10" s="3"/>
    </row>
    <row r="11" spans="1:7" ht="15" thickBot="1" x14ac:dyDescent="0.35">
      <c r="A11" s="3" t="s">
        <v>15</v>
      </c>
      <c r="B11" s="3"/>
      <c r="C11" s="3"/>
      <c r="D11" s="3"/>
      <c r="E11" s="3"/>
      <c r="F11" s="3"/>
      <c r="G11" s="3"/>
    </row>
    <row r="12" spans="1:7" x14ac:dyDescent="0.3">
      <c r="A12" s="4" t="s">
        <v>16</v>
      </c>
      <c r="B12" s="4" t="s">
        <v>17</v>
      </c>
      <c r="C12" s="4" t="s">
        <v>18</v>
      </c>
      <c r="D12" s="4" t="s">
        <v>19</v>
      </c>
      <c r="E12" s="4" t="s">
        <v>20</v>
      </c>
      <c r="F12" s="4" t="s">
        <v>21</v>
      </c>
      <c r="G12" s="4" t="s">
        <v>22</v>
      </c>
    </row>
    <row r="13" spans="1:7" x14ac:dyDescent="0.3">
      <c r="A13" s="5" t="s">
        <v>23</v>
      </c>
      <c r="B13" s="5">
        <v>1658955.625</v>
      </c>
      <c r="C13" s="5">
        <v>3</v>
      </c>
      <c r="D13" s="5">
        <v>552985.20833333337</v>
      </c>
      <c r="E13" s="5">
        <v>6.6420938226567712</v>
      </c>
      <c r="F13" s="5">
        <v>1.5761733180375927E-3</v>
      </c>
      <c r="G13" s="5">
        <v>2.2905954399974111</v>
      </c>
    </row>
    <row r="14" spans="1:7" x14ac:dyDescent="0.3">
      <c r="A14" s="5" t="s">
        <v>24</v>
      </c>
      <c r="B14" s="5">
        <v>2331130.25</v>
      </c>
      <c r="C14" s="5">
        <v>28</v>
      </c>
      <c r="D14" s="5">
        <v>83254.65178571429</v>
      </c>
      <c r="E14" s="5"/>
      <c r="F14" s="5"/>
      <c r="G14" s="5"/>
    </row>
    <row r="15" spans="1:7" x14ac:dyDescent="0.3">
      <c r="A15" s="5"/>
      <c r="B15" s="5"/>
      <c r="C15" s="5"/>
      <c r="D15" s="5"/>
      <c r="E15" s="5"/>
      <c r="F15" s="5"/>
      <c r="G15" s="5"/>
    </row>
    <row r="16" spans="1:7" ht="15" thickBot="1" x14ac:dyDescent="0.35">
      <c r="A16" s="6" t="s">
        <v>12</v>
      </c>
      <c r="B16" s="6">
        <v>3990085.875</v>
      </c>
      <c r="C16" s="6">
        <v>31</v>
      </c>
      <c r="D16" s="6"/>
      <c r="E16" s="6"/>
      <c r="F16" s="6"/>
      <c r="G16" s="6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B0D8C-34F7-4071-8EBB-683C9870E1B6}">
  <dimension ref="A1:D19"/>
  <sheetViews>
    <sheetView topLeftCell="A5" workbookViewId="0">
      <selection sqref="A1:B19"/>
    </sheetView>
  </sheetViews>
  <sheetFormatPr defaultRowHeight="14.5" x14ac:dyDescent="0.3"/>
  <sheetData>
    <row r="1" spans="1:4" ht="16" x14ac:dyDescent="0.4">
      <c r="A1" s="11" t="s">
        <v>26</v>
      </c>
      <c r="B1" s="11" t="s">
        <v>27</v>
      </c>
    </row>
    <row r="2" spans="1:4" ht="15.5" x14ac:dyDescent="0.35">
      <c r="A2" s="9">
        <v>650</v>
      </c>
      <c r="B2" s="9">
        <v>149</v>
      </c>
      <c r="D2" s="10"/>
    </row>
    <row r="3" spans="1:4" ht="15.5" x14ac:dyDescent="0.35">
      <c r="A3" s="9">
        <v>669</v>
      </c>
      <c r="B3" s="9">
        <v>699</v>
      </c>
    </row>
    <row r="4" spans="1:4" ht="15.5" x14ac:dyDescent="0.35">
      <c r="A4" s="9">
        <v>529</v>
      </c>
      <c r="B4" s="9">
        <v>499</v>
      </c>
    </row>
    <row r="5" spans="1:4" ht="15.5" x14ac:dyDescent="0.35">
      <c r="A5" s="9">
        <v>725</v>
      </c>
      <c r="B5" s="9">
        <v>374</v>
      </c>
    </row>
    <row r="6" spans="1:4" ht="15.5" x14ac:dyDescent="0.35">
      <c r="A6" s="9">
        <v>844</v>
      </c>
      <c r="B6" s="9">
        <v>1599</v>
      </c>
    </row>
    <row r="7" spans="1:4" ht="15.5" x14ac:dyDescent="0.35">
      <c r="A7" s="9">
        <v>445</v>
      </c>
      <c r="B7" s="9">
        <v>187</v>
      </c>
    </row>
    <row r="8" spans="1:4" ht="15.5" x14ac:dyDescent="0.35">
      <c r="A8" s="9">
        <v>669</v>
      </c>
      <c r="B8" s="9">
        <v>1299</v>
      </c>
      <c r="D8" s="1"/>
    </row>
    <row r="9" spans="1:4" ht="15.5" x14ac:dyDescent="0.35">
      <c r="A9" s="9">
        <v>844</v>
      </c>
      <c r="B9" s="9">
        <v>899</v>
      </c>
    </row>
    <row r="10" spans="1:4" ht="15.5" x14ac:dyDescent="0.35">
      <c r="A10" s="9">
        <v>740</v>
      </c>
      <c r="B10" s="9">
        <v>374</v>
      </c>
    </row>
    <row r="11" spans="1:4" ht="15.5" x14ac:dyDescent="0.35">
      <c r="A11" s="9">
        <v>529</v>
      </c>
      <c r="B11" s="9">
        <v>599</v>
      </c>
    </row>
    <row r="12" spans="1:4" ht="15.5" x14ac:dyDescent="0.35">
      <c r="A12" s="9">
        <v>450</v>
      </c>
      <c r="B12" s="9">
        <v>399</v>
      </c>
    </row>
    <row r="13" spans="1:4" ht="15.5" x14ac:dyDescent="0.35">
      <c r="A13" s="9">
        <v>644</v>
      </c>
      <c r="B13" s="9">
        <v>499</v>
      </c>
    </row>
    <row r="14" spans="1:4" ht="15.5" x14ac:dyDescent="0.35">
      <c r="A14" s="9">
        <v>600</v>
      </c>
      <c r="B14" s="9">
        <v>269</v>
      </c>
    </row>
    <row r="15" spans="1:4" ht="15.5" x14ac:dyDescent="0.35">
      <c r="A15" s="9">
        <v>575</v>
      </c>
      <c r="B15" s="9">
        <v>299</v>
      </c>
    </row>
    <row r="16" spans="1:4" ht="15.5" x14ac:dyDescent="0.35">
      <c r="A16" s="9">
        <v>998</v>
      </c>
      <c r="B16" s="9">
        <v>1999</v>
      </c>
    </row>
    <row r="17" spans="1:2" ht="15.5" x14ac:dyDescent="0.35">
      <c r="A17" s="9">
        <v>529</v>
      </c>
      <c r="B17" s="9">
        <v>519</v>
      </c>
    </row>
    <row r="18" spans="1:2" ht="15.5" x14ac:dyDescent="0.35">
      <c r="A18" s="9">
        <v>265</v>
      </c>
      <c r="B18" s="9">
        <v>99</v>
      </c>
    </row>
    <row r="19" spans="1:2" ht="15.5" x14ac:dyDescent="0.35">
      <c r="A19" s="9">
        <v>530</v>
      </c>
      <c r="B19" s="9">
        <v>109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E2784-51BE-4933-8416-2833EDC41EF5}">
  <dimension ref="A1:I42"/>
  <sheetViews>
    <sheetView topLeftCell="A7" workbookViewId="0">
      <selection sqref="A1:I18"/>
    </sheetView>
  </sheetViews>
  <sheetFormatPr defaultRowHeight="14.5" x14ac:dyDescent="0.3"/>
  <cols>
    <col min="1" max="1" width="14.8984375" customWidth="1"/>
    <col min="2" max="2" width="10.3984375" customWidth="1"/>
    <col min="3" max="4" width="14.59765625" bestFit="1" customWidth="1"/>
    <col min="5" max="5" width="9" bestFit="1" customWidth="1"/>
    <col min="6" max="6" width="14.59765625" customWidth="1"/>
    <col min="7" max="7" width="13.8984375" customWidth="1"/>
    <col min="8" max="8" width="14" customWidth="1"/>
    <col min="9" max="9" width="14.59765625" customWidth="1"/>
  </cols>
  <sheetData>
    <row r="1" spans="1:9" ht="16" thickBot="1" x14ac:dyDescent="0.4">
      <c r="A1" s="15" t="s">
        <v>28</v>
      </c>
      <c r="B1" s="16"/>
      <c r="C1" s="16"/>
      <c r="D1" s="16"/>
      <c r="E1" s="16"/>
      <c r="F1" s="16"/>
      <c r="G1" s="16"/>
      <c r="H1" s="16"/>
      <c r="I1" s="16"/>
    </row>
    <row r="2" spans="1:9" ht="16" thickBot="1" x14ac:dyDescent="0.4">
      <c r="A2" s="16"/>
      <c r="B2" s="16"/>
      <c r="C2" s="16"/>
      <c r="D2" s="16"/>
      <c r="E2" s="16"/>
      <c r="F2" s="16"/>
      <c r="G2" s="16"/>
      <c r="H2" s="16"/>
      <c r="I2" s="16"/>
    </row>
    <row r="3" spans="1:9" ht="15.5" x14ac:dyDescent="0.35">
      <c r="A3" s="17" t="s">
        <v>29</v>
      </c>
      <c r="B3" s="17"/>
      <c r="C3" s="16"/>
      <c r="D3" s="16"/>
      <c r="E3" s="16"/>
      <c r="F3" s="16"/>
      <c r="G3" s="16"/>
      <c r="H3" s="16"/>
      <c r="I3" s="16"/>
    </row>
    <row r="4" spans="1:9" ht="15.5" x14ac:dyDescent="0.35">
      <c r="A4" s="18" t="s">
        <v>30</v>
      </c>
      <c r="B4" s="18">
        <v>0.75180630251245262</v>
      </c>
      <c r="C4" s="16"/>
      <c r="D4" s="16"/>
      <c r="E4" s="16"/>
      <c r="F4" s="16"/>
      <c r="G4" s="16"/>
      <c r="H4" s="16"/>
      <c r="I4" s="16"/>
    </row>
    <row r="5" spans="1:9" ht="15.5" x14ac:dyDescent="0.35">
      <c r="A5" s="18" t="s">
        <v>31</v>
      </c>
      <c r="B5" s="18">
        <v>0.56521271649744542</v>
      </c>
      <c r="C5" s="16"/>
      <c r="D5" s="16"/>
      <c r="E5" s="16"/>
      <c r="F5" s="16"/>
      <c r="G5" s="16"/>
      <c r="H5" s="16"/>
      <c r="I5" s="16"/>
    </row>
    <row r="6" spans="1:9" ht="15.5" x14ac:dyDescent="0.35">
      <c r="A6" s="18" t="s">
        <v>32</v>
      </c>
      <c r="B6" s="18">
        <v>0.53803851127853575</v>
      </c>
      <c r="C6" s="16"/>
      <c r="D6" s="16"/>
      <c r="E6" s="16"/>
      <c r="F6" s="16"/>
      <c r="G6" s="16"/>
      <c r="H6" s="16"/>
      <c r="I6" s="16"/>
    </row>
    <row r="7" spans="1:9" ht="15.5" x14ac:dyDescent="0.35">
      <c r="A7" s="18" t="s">
        <v>33</v>
      </c>
      <c r="B7" s="18">
        <v>360.34838049928806</v>
      </c>
      <c r="C7" s="16"/>
      <c r="D7" s="16"/>
      <c r="E7" s="16"/>
      <c r="F7" s="16"/>
      <c r="G7" s="16"/>
      <c r="H7" s="16"/>
      <c r="I7" s="16"/>
    </row>
    <row r="8" spans="1:9" ht="16" thickBot="1" x14ac:dyDescent="0.4">
      <c r="A8" s="19" t="s">
        <v>34</v>
      </c>
      <c r="B8" s="19">
        <v>18</v>
      </c>
      <c r="C8" s="16"/>
      <c r="D8" s="16"/>
      <c r="E8" s="16"/>
      <c r="F8" s="16"/>
      <c r="G8" s="16"/>
      <c r="H8" s="16"/>
      <c r="I8" s="16"/>
    </row>
    <row r="9" spans="1:9" ht="15.5" x14ac:dyDescent="0.35">
      <c r="A9" s="16"/>
      <c r="B9" s="16"/>
      <c r="C9" s="16"/>
      <c r="D9" s="16"/>
      <c r="E9" s="16"/>
      <c r="F9" s="16"/>
      <c r="G9" s="16"/>
      <c r="H9" s="16"/>
      <c r="I9" s="16"/>
    </row>
    <row r="10" spans="1:9" ht="16" thickBot="1" x14ac:dyDescent="0.4">
      <c r="A10" s="16" t="s">
        <v>15</v>
      </c>
      <c r="B10" s="16"/>
      <c r="C10" s="16"/>
      <c r="D10" s="16"/>
      <c r="E10" s="16"/>
      <c r="F10" s="16"/>
      <c r="G10" s="16"/>
      <c r="H10" s="16"/>
      <c r="I10" s="16"/>
    </row>
    <row r="11" spans="1:9" ht="15.5" x14ac:dyDescent="0.35">
      <c r="A11" s="20"/>
      <c r="B11" s="20" t="s">
        <v>18</v>
      </c>
      <c r="C11" s="20" t="s">
        <v>17</v>
      </c>
      <c r="D11" s="20" t="s">
        <v>19</v>
      </c>
      <c r="E11" s="20" t="s">
        <v>20</v>
      </c>
      <c r="F11" s="20" t="s">
        <v>38</v>
      </c>
      <c r="G11" s="16"/>
      <c r="H11" s="16"/>
      <c r="I11" s="16"/>
    </row>
    <row r="12" spans="1:9" ht="15.5" x14ac:dyDescent="0.35">
      <c r="A12" s="18" t="s">
        <v>35</v>
      </c>
      <c r="B12" s="18">
        <v>1</v>
      </c>
      <c r="C12" s="18">
        <v>2700848.4925224232</v>
      </c>
      <c r="D12" s="18">
        <v>2700848.4925224232</v>
      </c>
      <c r="E12" s="18">
        <v>20.799604328598061</v>
      </c>
      <c r="F12" s="18">
        <v>3.2073818649247776E-4</v>
      </c>
      <c r="G12" s="16"/>
      <c r="H12" s="16"/>
      <c r="I12" s="16"/>
    </row>
    <row r="13" spans="1:9" ht="15.5" x14ac:dyDescent="0.35">
      <c r="A13" s="18" t="s">
        <v>36</v>
      </c>
      <c r="B13" s="18">
        <v>16</v>
      </c>
      <c r="C13" s="18">
        <v>2077615.2852553548</v>
      </c>
      <c r="D13" s="18">
        <v>129850.95532845968</v>
      </c>
      <c r="E13" s="18"/>
      <c r="F13" s="18"/>
      <c r="G13" s="16"/>
      <c r="H13" s="16"/>
      <c r="I13" s="16"/>
    </row>
    <row r="14" spans="1:9" ht="16" thickBot="1" x14ac:dyDescent="0.4">
      <c r="A14" s="19" t="s">
        <v>12</v>
      </c>
      <c r="B14" s="19">
        <v>17</v>
      </c>
      <c r="C14" s="19">
        <v>4778463.777777778</v>
      </c>
      <c r="D14" s="19"/>
      <c r="E14" s="19"/>
      <c r="F14" s="19"/>
      <c r="G14" s="16"/>
      <c r="H14" s="16"/>
      <c r="I14" s="16"/>
    </row>
    <row r="15" spans="1:9" ht="16" thickBot="1" x14ac:dyDescent="0.4">
      <c r="A15" s="16"/>
      <c r="B15" s="16"/>
      <c r="C15" s="16"/>
      <c r="D15" s="16"/>
      <c r="E15" s="16"/>
      <c r="F15" s="16"/>
      <c r="G15" s="16"/>
      <c r="H15" s="16"/>
      <c r="I15" s="16"/>
    </row>
    <row r="16" spans="1:9" ht="15.5" x14ac:dyDescent="0.35">
      <c r="A16" s="20"/>
      <c r="B16" s="20" t="s">
        <v>39</v>
      </c>
      <c r="C16" s="20" t="s">
        <v>33</v>
      </c>
      <c r="D16" s="20" t="s">
        <v>40</v>
      </c>
      <c r="E16" s="20" t="s">
        <v>21</v>
      </c>
      <c r="F16" s="20" t="s">
        <v>41</v>
      </c>
      <c r="G16" s="20" t="s">
        <v>42</v>
      </c>
      <c r="H16" s="20" t="s">
        <v>43</v>
      </c>
      <c r="I16" s="20" t="s">
        <v>44</v>
      </c>
    </row>
    <row r="17" spans="1:9" ht="15.5" x14ac:dyDescent="0.35">
      <c r="A17" s="18" t="s">
        <v>37</v>
      </c>
      <c r="B17" s="18">
        <v>-853.27819645303703</v>
      </c>
      <c r="C17" s="18">
        <v>330.60450894048222</v>
      </c>
      <c r="D17" s="18">
        <v>-2.580963578469071</v>
      </c>
      <c r="E17" s="18">
        <v>2.0102613987699663E-2</v>
      </c>
      <c r="F17" s="18">
        <v>-1554.128446902406</v>
      </c>
      <c r="G17" s="18">
        <v>-152.42794600366801</v>
      </c>
      <c r="H17" s="18">
        <v>-1554.128446902406</v>
      </c>
      <c r="I17" s="18">
        <v>-152.42794600366801</v>
      </c>
    </row>
    <row r="18" spans="1:9" ht="16" thickBot="1" x14ac:dyDescent="0.4">
      <c r="A18" s="19" t="s">
        <v>25</v>
      </c>
      <c r="B18" s="19">
        <v>2.334580110027118</v>
      </c>
      <c r="C18" s="19">
        <v>0.51189542063382842</v>
      </c>
      <c r="D18" s="19">
        <v>4.5606583218432446</v>
      </c>
      <c r="E18" s="19">
        <v>3.2073818649247982E-4</v>
      </c>
      <c r="F18" s="19">
        <v>1.2494102951783717</v>
      </c>
      <c r="G18" s="19">
        <v>3.4197499248758643</v>
      </c>
      <c r="H18" s="19">
        <v>1.2494102951783717</v>
      </c>
      <c r="I18" s="19">
        <v>3.4197499248758643</v>
      </c>
    </row>
    <row r="22" spans="1:9" x14ac:dyDescent="0.3">
      <c r="A22" t="s">
        <v>45</v>
      </c>
    </row>
    <row r="23" spans="1:9" ht="15" thickBot="1" x14ac:dyDescent="0.35"/>
    <row r="24" spans="1:9" x14ac:dyDescent="0.3">
      <c r="A24" s="14" t="s">
        <v>46</v>
      </c>
      <c r="B24" s="14" t="s">
        <v>47</v>
      </c>
      <c r="C24" s="14" t="s">
        <v>36</v>
      </c>
    </row>
    <row r="25" spans="1:9" x14ac:dyDescent="0.3">
      <c r="A25" s="12">
        <v>1</v>
      </c>
      <c r="B25" s="12">
        <v>664.19887506458963</v>
      </c>
      <c r="C25" s="12">
        <v>-515.19887506458963</v>
      </c>
    </row>
    <row r="26" spans="1:9" x14ac:dyDescent="0.3">
      <c r="A26" s="12">
        <v>2</v>
      </c>
      <c r="B26" s="12">
        <v>708.55589715510496</v>
      </c>
      <c r="C26" s="12">
        <v>-9.5558971551049581</v>
      </c>
    </row>
    <row r="27" spans="1:9" x14ac:dyDescent="0.3">
      <c r="A27" s="12">
        <v>3</v>
      </c>
      <c r="B27" s="12">
        <v>381.71468175130826</v>
      </c>
      <c r="C27" s="12">
        <v>117.28531824869174</v>
      </c>
    </row>
    <row r="28" spans="1:9" x14ac:dyDescent="0.3">
      <c r="A28" s="12">
        <v>4</v>
      </c>
      <c r="B28" s="12">
        <v>839.2923833166235</v>
      </c>
      <c r="C28" s="12">
        <v>-465.2923833166235</v>
      </c>
    </row>
    <row r="29" spans="1:9" x14ac:dyDescent="0.3">
      <c r="A29" s="12">
        <v>5</v>
      </c>
      <c r="B29" s="12">
        <v>1117.1074164098504</v>
      </c>
      <c r="C29" s="12">
        <v>481.89258359014957</v>
      </c>
    </row>
    <row r="30" spans="1:9" x14ac:dyDescent="0.3">
      <c r="A30" s="12">
        <v>6</v>
      </c>
      <c r="B30" s="12">
        <v>185.60995250903056</v>
      </c>
      <c r="C30" s="12">
        <v>1.3900474909694367</v>
      </c>
    </row>
    <row r="31" spans="1:9" x14ac:dyDescent="0.3">
      <c r="A31" s="12">
        <v>7</v>
      </c>
      <c r="B31" s="12">
        <v>708.55589715510496</v>
      </c>
      <c r="C31" s="12">
        <v>590.44410284489504</v>
      </c>
    </row>
    <row r="32" spans="1:9" x14ac:dyDescent="0.3">
      <c r="A32" s="12">
        <v>8</v>
      </c>
      <c r="B32" s="12">
        <v>1117.1074164098504</v>
      </c>
      <c r="C32" s="12">
        <v>-218.10741640985043</v>
      </c>
    </row>
    <row r="33" spans="1:3" x14ac:dyDescent="0.3">
      <c r="A33" s="12">
        <v>9</v>
      </c>
      <c r="B33" s="12">
        <v>874.31108496703018</v>
      </c>
      <c r="C33" s="12">
        <v>-500.31108496703018</v>
      </c>
    </row>
    <row r="34" spans="1:3" x14ac:dyDescent="0.3">
      <c r="A34" s="12">
        <v>10</v>
      </c>
      <c r="B34" s="12">
        <v>381.71468175130826</v>
      </c>
      <c r="C34" s="12">
        <v>217.28531824869174</v>
      </c>
    </row>
    <row r="35" spans="1:3" x14ac:dyDescent="0.3">
      <c r="A35" s="12">
        <v>11</v>
      </c>
      <c r="B35" s="12">
        <v>197.28285305916597</v>
      </c>
      <c r="C35" s="12">
        <v>201.71714694083403</v>
      </c>
    </row>
    <row r="36" spans="1:3" x14ac:dyDescent="0.3">
      <c r="A36" s="12">
        <v>12</v>
      </c>
      <c r="B36" s="12">
        <v>650.191394404427</v>
      </c>
      <c r="C36" s="12">
        <v>-151.191394404427</v>
      </c>
    </row>
    <row r="37" spans="1:3" x14ac:dyDescent="0.3">
      <c r="A37" s="12">
        <v>13</v>
      </c>
      <c r="B37" s="12">
        <v>547.46986956323371</v>
      </c>
      <c r="C37" s="12">
        <v>-278.46986956323371</v>
      </c>
    </row>
    <row r="38" spans="1:3" x14ac:dyDescent="0.3">
      <c r="A38" s="12">
        <v>14</v>
      </c>
      <c r="B38" s="12">
        <v>489.10536681255576</v>
      </c>
      <c r="C38" s="12">
        <v>-190.10536681255576</v>
      </c>
    </row>
    <row r="39" spans="1:3" x14ac:dyDescent="0.3">
      <c r="A39" s="12">
        <v>15</v>
      </c>
      <c r="B39" s="12">
        <v>1476.6327533540268</v>
      </c>
      <c r="C39" s="12">
        <v>522.36724664597318</v>
      </c>
    </row>
    <row r="40" spans="1:3" x14ac:dyDescent="0.3">
      <c r="A40" s="12">
        <v>16</v>
      </c>
      <c r="B40" s="12">
        <v>381.71468175130826</v>
      </c>
      <c r="C40" s="12">
        <v>137.28531824869174</v>
      </c>
    </row>
    <row r="41" spans="1:3" x14ac:dyDescent="0.3">
      <c r="A41" s="12">
        <v>17</v>
      </c>
      <c r="B41" s="12">
        <v>-234.61446729585077</v>
      </c>
      <c r="C41" s="12">
        <v>333.61446729585077</v>
      </c>
    </row>
    <row r="42" spans="1:3" ht="15" thickBot="1" x14ac:dyDescent="0.35">
      <c r="A42" s="13">
        <v>18</v>
      </c>
      <c r="B42" s="13">
        <v>384.04926186133548</v>
      </c>
      <c r="C42" s="13">
        <v>-275.04926186133548</v>
      </c>
    </row>
  </sheetData>
  <phoneticPr fontId="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1613F-F2C9-486A-B6AE-F261A94C7CAD}">
  <dimension ref="A1:K21"/>
  <sheetViews>
    <sheetView tabSelected="1" workbookViewId="0">
      <selection activeCell="J14" sqref="I1:J14"/>
    </sheetView>
  </sheetViews>
  <sheetFormatPr defaultRowHeight="14.5" x14ac:dyDescent="0.3"/>
  <cols>
    <col min="1" max="1" width="10.09765625" customWidth="1"/>
    <col min="2" max="2" width="19.796875" customWidth="1"/>
    <col min="3" max="3" width="10.69921875" customWidth="1"/>
    <col min="4" max="4" width="10.09765625" customWidth="1"/>
    <col min="5" max="5" width="10.59765625" customWidth="1"/>
    <col min="6" max="6" width="10.8984375" customWidth="1"/>
    <col min="9" max="9" width="10.5" customWidth="1"/>
    <col min="10" max="10" width="18.09765625" customWidth="1"/>
  </cols>
  <sheetData>
    <row r="1" spans="1:11" ht="16" x14ac:dyDescent="0.3">
      <c r="A1" s="32" t="s">
        <v>49</v>
      </c>
      <c r="B1" s="33"/>
      <c r="C1" s="33" t="s">
        <v>53</v>
      </c>
      <c r="D1" s="33"/>
      <c r="E1" s="33"/>
      <c r="F1" s="33"/>
      <c r="G1" s="34" t="s">
        <v>48</v>
      </c>
      <c r="H1" s="21"/>
      <c r="I1" s="22" t="s">
        <v>52</v>
      </c>
      <c r="J1" s="22" t="s">
        <v>50</v>
      </c>
      <c r="K1" s="21"/>
    </row>
    <row r="2" spans="1:11" ht="16" x14ac:dyDescent="0.3">
      <c r="A2" s="35"/>
      <c r="B2" s="36"/>
      <c r="C2" s="37" t="s">
        <v>58</v>
      </c>
      <c r="D2" s="37" t="s">
        <v>59</v>
      </c>
      <c r="E2" s="37" t="s">
        <v>60</v>
      </c>
      <c r="F2" s="37" t="s">
        <v>61</v>
      </c>
      <c r="G2" s="38"/>
      <c r="H2" s="21"/>
      <c r="I2" s="23" t="s">
        <v>58</v>
      </c>
      <c r="J2" s="22">
        <f>(C3-C10)^2/C10</f>
        <v>4.1045008101367229</v>
      </c>
      <c r="K2" s="21"/>
    </row>
    <row r="3" spans="1:11" ht="16" x14ac:dyDescent="0.3">
      <c r="A3" s="30" t="s">
        <v>54</v>
      </c>
      <c r="B3" s="31" t="s">
        <v>55</v>
      </c>
      <c r="C3" s="27">
        <v>149</v>
      </c>
      <c r="D3" s="27">
        <v>34</v>
      </c>
      <c r="E3" s="27">
        <v>10</v>
      </c>
      <c r="F3" s="27">
        <v>311</v>
      </c>
      <c r="G3" s="27">
        <f>SUM(C3:F3)</f>
        <v>504</v>
      </c>
      <c r="H3" s="21"/>
      <c r="I3" s="23"/>
      <c r="J3" s="22">
        <f t="shared" ref="J3:J4" si="0">(C4-C11)^2/C11</f>
        <v>9.8878420052116028E-3</v>
      </c>
      <c r="K3" s="21"/>
    </row>
    <row r="4" spans="1:11" ht="16" x14ac:dyDescent="0.3">
      <c r="A4" s="25"/>
      <c r="B4" s="24" t="s">
        <v>56</v>
      </c>
      <c r="C4" s="27">
        <v>181</v>
      </c>
      <c r="D4" s="27">
        <v>68</v>
      </c>
      <c r="E4" s="27">
        <v>58</v>
      </c>
      <c r="F4" s="27">
        <v>421</v>
      </c>
      <c r="G4" s="27">
        <f>SUM(C4:F4)</f>
        <v>728</v>
      </c>
      <c r="H4" s="21"/>
      <c r="I4" s="23"/>
      <c r="J4" s="22">
        <f t="shared" si="0"/>
        <v>5.0742642951024344</v>
      </c>
      <c r="K4" s="21"/>
    </row>
    <row r="5" spans="1:11" ht="16" x14ac:dyDescent="0.3">
      <c r="A5" s="25"/>
      <c r="B5" s="26" t="s">
        <v>57</v>
      </c>
      <c r="C5" s="27">
        <v>69</v>
      </c>
      <c r="D5" s="27">
        <v>40</v>
      </c>
      <c r="E5" s="27">
        <v>14</v>
      </c>
      <c r="F5" s="27">
        <v>238</v>
      </c>
      <c r="G5" s="27">
        <f>SUM(C5:F5)</f>
        <v>361</v>
      </c>
      <c r="H5" s="21"/>
      <c r="I5" s="23" t="s">
        <v>59</v>
      </c>
      <c r="J5" s="22">
        <f>(D3-D10)^2/D10</f>
        <v>2.6574389841876132</v>
      </c>
    </row>
    <row r="6" spans="1:11" ht="16" x14ac:dyDescent="0.3">
      <c r="A6" s="28" t="s">
        <v>48</v>
      </c>
      <c r="B6" s="29"/>
      <c r="C6" s="27">
        <f>SUM(C3:C5)</f>
        <v>399</v>
      </c>
      <c r="D6" s="27">
        <f>SUM(D3:D5)</f>
        <v>142</v>
      </c>
      <c r="E6" s="27">
        <f>SUM(E3:E5)</f>
        <v>82</v>
      </c>
      <c r="F6" s="27">
        <f>SUM(F3:F5)</f>
        <v>970</v>
      </c>
      <c r="G6" s="27">
        <f>SUM(G3:G5)</f>
        <v>1593</v>
      </c>
      <c r="H6" s="21"/>
      <c r="I6" s="23"/>
      <c r="J6" s="22">
        <f t="shared" ref="J6:J7" si="1">(D4-D11)^2/D11</f>
        <v>0.14867018519441544</v>
      </c>
    </row>
    <row r="7" spans="1:11" ht="16" x14ac:dyDescent="0.3">
      <c r="A7" s="21"/>
      <c r="B7" s="21"/>
      <c r="C7" s="21"/>
      <c r="D7" s="21"/>
      <c r="E7" s="21"/>
      <c r="F7" s="21"/>
      <c r="G7" s="21"/>
      <c r="H7" s="21"/>
      <c r="I7" s="23"/>
      <c r="J7" s="22">
        <f t="shared" si="1"/>
        <v>1.9005763946735201</v>
      </c>
    </row>
    <row r="8" spans="1:11" ht="16" x14ac:dyDescent="0.3">
      <c r="A8" s="39" t="s">
        <v>62</v>
      </c>
      <c r="B8" s="40"/>
      <c r="C8" s="46" t="s">
        <v>53</v>
      </c>
      <c r="D8" s="49"/>
      <c r="E8" s="49"/>
      <c r="F8" s="50"/>
      <c r="G8" s="47" t="s">
        <v>48</v>
      </c>
      <c r="H8" s="21"/>
      <c r="I8" s="23" t="s">
        <v>60</v>
      </c>
      <c r="J8" s="22">
        <f>(E3-E10)^2/E10</f>
        <v>9.7980324415834961</v>
      </c>
      <c r="K8" s="21"/>
    </row>
    <row r="9" spans="1:11" ht="16" x14ac:dyDescent="0.3">
      <c r="A9" s="41"/>
      <c r="B9" s="42"/>
      <c r="C9" s="51" t="s">
        <v>58</v>
      </c>
      <c r="D9" s="44" t="s">
        <v>59</v>
      </c>
      <c r="E9" s="44" t="s">
        <v>60</v>
      </c>
      <c r="F9" s="52" t="s">
        <v>61</v>
      </c>
      <c r="G9" s="48"/>
      <c r="H9" s="21"/>
      <c r="I9" s="23"/>
      <c r="J9" s="22">
        <f t="shared" ref="J9:J10" si="2">(E4-E11)^2/E11</f>
        <v>11.242978275533055</v>
      </c>
      <c r="K9" s="21"/>
    </row>
    <row r="10" spans="1:11" ht="16" x14ac:dyDescent="0.3">
      <c r="A10" s="56" t="s">
        <v>54</v>
      </c>
      <c r="B10" s="43" t="s">
        <v>55</v>
      </c>
      <c r="C10" s="55">
        <f>$G3*C$6/$G$6</f>
        <v>126.23728813559322</v>
      </c>
      <c r="D10" s="55">
        <f t="shared" ref="D10:F10" si="3">$G3*D$6/$G$6</f>
        <v>44.926553672316388</v>
      </c>
      <c r="E10" s="55">
        <f t="shared" si="3"/>
        <v>25.943502824858758</v>
      </c>
      <c r="F10" s="55">
        <f t="shared" si="3"/>
        <v>306.89265536723161</v>
      </c>
      <c r="G10" s="55">
        <f>SUM(C10:F10)</f>
        <v>504</v>
      </c>
      <c r="H10" s="21"/>
      <c r="I10" s="23"/>
      <c r="J10" s="22">
        <f t="shared" si="2"/>
        <v>1.1300792226038912</v>
      </c>
      <c r="K10" s="21"/>
    </row>
    <row r="11" spans="1:11" ht="16" x14ac:dyDescent="0.3">
      <c r="A11" s="57"/>
      <c r="B11" s="44" t="s">
        <v>56</v>
      </c>
      <c r="C11" s="55">
        <f t="shared" ref="C11:F11" si="4">$G4*C$6/$G$6</f>
        <v>182.3427495291902</v>
      </c>
      <c r="D11" s="55">
        <f t="shared" si="4"/>
        <v>64.893910860012554</v>
      </c>
      <c r="E11" s="55">
        <f t="shared" si="4"/>
        <v>37.473948524795979</v>
      </c>
      <c r="F11" s="55">
        <f t="shared" si="4"/>
        <v>443.28939108600127</v>
      </c>
      <c r="G11" s="55">
        <f>SUM(C11:F11)</f>
        <v>728</v>
      </c>
      <c r="H11" s="21"/>
      <c r="I11" s="23" t="s">
        <v>61</v>
      </c>
      <c r="J11" s="22">
        <f>(F3-F10)^2/F10</f>
        <v>5.4971272975379931E-2</v>
      </c>
      <c r="K11" s="21"/>
    </row>
    <row r="12" spans="1:11" ht="16" x14ac:dyDescent="0.3">
      <c r="A12" s="58"/>
      <c r="B12" s="45" t="s">
        <v>57</v>
      </c>
      <c r="C12" s="55">
        <f t="shared" ref="C12:F12" si="5">$G5*C$6/$G$6</f>
        <v>90.419962335216567</v>
      </c>
      <c r="D12" s="55">
        <f t="shared" si="5"/>
        <v>32.179535467671059</v>
      </c>
      <c r="E12" s="55">
        <f t="shared" si="5"/>
        <v>18.582548650345259</v>
      </c>
      <c r="F12" s="55">
        <f t="shared" si="5"/>
        <v>219.81795354676711</v>
      </c>
      <c r="G12" s="55">
        <f>SUM(C12:F12)</f>
        <v>361</v>
      </c>
      <c r="H12" s="21"/>
      <c r="I12" s="23"/>
      <c r="J12" s="22">
        <f t="shared" ref="J12:J13" si="6">(F4-F11)^2/F11</f>
        <v>1.1207508345001811</v>
      </c>
      <c r="K12" s="21"/>
    </row>
    <row r="13" spans="1:11" ht="16" x14ac:dyDescent="0.3">
      <c r="A13" s="53" t="s">
        <v>48</v>
      </c>
      <c r="B13" s="54"/>
      <c r="C13" s="55">
        <f>SUM(C10:C12)</f>
        <v>398.99999999999994</v>
      </c>
      <c r="D13" s="55">
        <f>SUM(D10:D12)</f>
        <v>142</v>
      </c>
      <c r="E13" s="55">
        <f>SUM(E10:E12)</f>
        <v>82</v>
      </c>
      <c r="F13" s="55">
        <f>SUM(F10:F12)</f>
        <v>970</v>
      </c>
      <c r="G13" s="55">
        <f>G6</f>
        <v>1593</v>
      </c>
      <c r="H13" s="21"/>
      <c r="I13" s="23"/>
      <c r="J13" s="22">
        <f t="shared" si="6"/>
        <v>1.5039117956176631</v>
      </c>
      <c r="K13" s="21"/>
    </row>
    <row r="14" spans="1:11" ht="16" x14ac:dyDescent="0.3">
      <c r="A14" s="21"/>
      <c r="B14" s="21"/>
      <c r="C14" s="21"/>
      <c r="D14" s="21"/>
      <c r="E14" s="21"/>
      <c r="F14" s="21"/>
      <c r="G14" s="21"/>
      <c r="H14" s="21"/>
      <c r="I14" s="22" t="s">
        <v>51</v>
      </c>
      <c r="J14" s="22">
        <f>SUM(J2:J13)</f>
        <v>38.746062354113576</v>
      </c>
      <c r="K14" s="21"/>
    </row>
    <row r="15" spans="1:1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</sheetData>
  <mergeCells count="14">
    <mergeCell ref="A8:B9"/>
    <mergeCell ref="A10:A12"/>
    <mergeCell ref="A13:B13"/>
    <mergeCell ref="C8:F8"/>
    <mergeCell ref="G8:G9"/>
    <mergeCell ref="I2:I4"/>
    <mergeCell ref="I5:I7"/>
    <mergeCell ref="I8:I10"/>
    <mergeCell ref="I11:I13"/>
    <mergeCell ref="A1:B2"/>
    <mergeCell ref="C1:F1"/>
    <mergeCell ref="A3:A5"/>
    <mergeCell ref="A6:B6"/>
    <mergeCell ref="G1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ANOVA 資料</vt:lpstr>
      <vt:lpstr>ANOVA報表</vt:lpstr>
      <vt:lpstr>Regression 資料</vt:lpstr>
      <vt:lpstr>Regression 報表</vt:lpstr>
      <vt:lpstr>Independence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Chen</dc:creator>
  <cp:lastModifiedBy>user</cp:lastModifiedBy>
  <dcterms:created xsi:type="dcterms:W3CDTF">2015-06-05T18:19:34Z</dcterms:created>
  <dcterms:modified xsi:type="dcterms:W3CDTF">2021-06-13T12:13:19Z</dcterms:modified>
</cp:coreProperties>
</file>